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lwat3-v\SZP\Zamówienia publiczne i konkursy 2025\Zamówienia publiczne 2025\Poniżej 130 000\ZO 29-2025 Konserwacja i przeglądy\"/>
    </mc:Choice>
  </mc:AlternateContent>
  <xr:revisionPtr revIDLastSave="0" documentId="13_ncr:1_{D5DB83E6-860B-4E06-8113-47F77119AD4A}" xr6:coauthVersionLast="47" xr6:coauthVersionMax="47" xr10:uidLastSave="{00000000-0000-0000-0000-000000000000}"/>
  <bookViews>
    <workbookView xWindow="-120" yWindow="-120" windowWidth="29040" windowHeight="15720" xr2:uid="{D280EAB6-4307-4BA1-A84B-A75023CD0E3D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4" i="1" l="1"/>
  <c r="P33" i="1"/>
  <c r="P32" i="1"/>
  <c r="P30" i="1"/>
  <c r="P28" i="1"/>
  <c r="P27" i="1"/>
  <c r="P24" i="1"/>
  <c r="P23" i="1"/>
  <c r="P22" i="1"/>
  <c r="P21" i="1"/>
  <c r="P20" i="1"/>
  <c r="P19" i="1"/>
  <c r="P18" i="1"/>
  <c r="P17" i="1"/>
  <c r="P16" i="1"/>
  <c r="P15" i="1"/>
  <c r="P14" i="1"/>
  <c r="L20" i="1"/>
  <c r="N20" i="1" s="1"/>
  <c r="M19" i="1"/>
  <c r="M18" i="1"/>
  <c r="M17" i="1"/>
  <c r="M16" i="1"/>
  <c r="L14" i="1"/>
  <c r="N14" i="1" s="1"/>
  <c r="L13" i="1"/>
  <c r="N13" i="1" s="1"/>
  <c r="L12" i="1"/>
  <c r="N12" i="1" s="1"/>
  <c r="L11" i="1"/>
  <c r="P12" i="1"/>
  <c r="P31" i="1"/>
  <c r="M15" i="1"/>
  <c r="M21" i="1"/>
  <c r="M32" i="1"/>
  <c r="M33" i="1"/>
  <c r="J32" i="1"/>
  <c r="N32" i="1" s="1"/>
  <c r="J33" i="1"/>
  <c r="N33" i="1" s="1"/>
  <c r="P13" i="1"/>
  <c r="L18" i="1"/>
  <c r="N18" i="1" s="1"/>
  <c r="J22" i="1"/>
  <c r="N22" i="1" s="1"/>
  <c r="M22" i="1"/>
  <c r="J23" i="1"/>
  <c r="N23" i="1" s="1"/>
  <c r="M23" i="1"/>
  <c r="J24" i="1"/>
  <c r="N24" i="1" s="1"/>
  <c r="M24" i="1"/>
  <c r="J25" i="1"/>
  <c r="N25" i="1" s="1"/>
  <c r="M25" i="1"/>
  <c r="P25" i="1"/>
  <c r="J26" i="1"/>
  <c r="N26" i="1" s="1"/>
  <c r="M26" i="1"/>
  <c r="P26" i="1"/>
  <c r="J27" i="1"/>
  <c r="N27" i="1" s="1"/>
  <c r="M27" i="1"/>
  <c r="J28" i="1"/>
  <c r="N28" i="1" s="1"/>
  <c r="M28" i="1"/>
  <c r="J29" i="1"/>
  <c r="N29" i="1" s="1"/>
  <c r="M29" i="1"/>
  <c r="M30" i="1"/>
  <c r="M31" i="1"/>
  <c r="M34" i="1"/>
  <c r="J30" i="1"/>
  <c r="N30" i="1" s="1"/>
  <c r="L21" i="1"/>
  <c r="N21" i="1" s="1"/>
  <c r="L15" i="1"/>
  <c r="N15" i="1" s="1"/>
  <c r="J34" i="1"/>
  <c r="N34" i="1" s="1"/>
  <c r="J31" i="1"/>
  <c r="N31" i="1" s="1"/>
  <c r="M14" i="1" l="1"/>
  <c r="M20" i="1"/>
  <c r="M13" i="1"/>
  <c r="L19" i="1"/>
  <c r="N19" i="1" s="1"/>
  <c r="O35" i="1"/>
  <c r="P29" i="1"/>
  <c r="L17" i="1"/>
  <c r="N17" i="1" s="1"/>
  <c r="L16" i="1"/>
  <c r="N16" i="1" s="1"/>
  <c r="M11" i="1"/>
  <c r="P11" i="1"/>
  <c r="N11" i="1"/>
  <c r="K35" i="1"/>
  <c r="M12" i="1"/>
  <c r="P35" i="1" l="1"/>
  <c r="N35" i="1"/>
  <c r="L38" i="1" s="1"/>
  <c r="L35" i="1"/>
  <c r="M35" i="1"/>
  <c r="L37" i="1" s="1"/>
</calcChain>
</file>

<file path=xl/sharedStrings.xml><?xml version="1.0" encoding="utf-8"?>
<sst xmlns="http://schemas.openxmlformats.org/spreadsheetml/2006/main" count="124" uniqueCount="60">
  <si>
    <t>L.P</t>
  </si>
  <si>
    <t xml:space="preserve">Nazwa sprzętu, typ, producent </t>
  </si>
  <si>
    <t>Szt.</t>
  </si>
  <si>
    <t>Rok prod.</t>
  </si>
  <si>
    <t>S/N</t>
  </si>
  <si>
    <t>Częstotliwość konserwacji</t>
  </si>
  <si>
    <t>E319361</t>
  </si>
  <si>
    <t>71SQ0672</t>
  </si>
  <si>
    <t>b/d</t>
  </si>
  <si>
    <t>Unit stomat. A-DEC Performer
prod. A DEC</t>
  </si>
  <si>
    <t>Unit stomat. Stern Weber
prod. Stern Weber</t>
  </si>
  <si>
    <t>RAZEM</t>
  </si>
  <si>
    <t>Unit dentystyczny S200 z osprzętem</t>
  </si>
  <si>
    <t>W cenie konserwacji zawarty jest, koszt materiałów eksploatacyjnych użytych do jej przeprowadzenia, bez kosztu części zamiennych.</t>
  </si>
  <si>
    <t>Zgodnie 
z instrucją obsługi</t>
  </si>
  <si>
    <r>
      <t>UWAGA:</t>
    </r>
    <r>
      <rPr>
        <i/>
        <sz val="14"/>
        <color indexed="8"/>
        <rFont val="Arial"/>
        <family val="2"/>
        <charset val="238"/>
      </rPr>
      <t xml:space="preserve"> wypełnić długopisem. </t>
    </r>
  </si>
  <si>
    <t xml:space="preserve"> -----------------------</t>
  </si>
  <si>
    <t>Wartość ryczałtu netto miesięcznego</t>
  </si>
  <si>
    <t>Wartość ryczałtu brutto miesięcznego</t>
  </si>
  <si>
    <t xml:space="preserve"> -------------------</t>
  </si>
  <si>
    <t>Cena jednostkowa netto konserwacji</t>
  </si>
  <si>
    <t>Cena jednostkowa brutto konserwacji</t>
  </si>
  <si>
    <t>Zgodnie
 z instrucją obsługi</t>
  </si>
  <si>
    <t xml:space="preserve">Mieszadło do amalgamatu SILIMAT </t>
  </si>
  <si>
    <t>1047326A</t>
  </si>
  <si>
    <t>Endometr IPEX</t>
  </si>
  <si>
    <t>Lampa diodowa polimeryzacyjna CL-100DW</t>
  </si>
  <si>
    <t>46-32-004/426</t>
  </si>
  <si>
    <t>Lampa diodowa polimeryzacyjna THE CURE</t>
  </si>
  <si>
    <t>Piaskarka</t>
  </si>
  <si>
    <t>Wartość wynagrodzenia netto (konserwacje+ wynagrodzenie ryczałtowe) w okresie 2 lat</t>
  </si>
  <si>
    <t>Wartość wynagrodzenia brutto (konserwacje+ wynagrodzenie ryczałtowe)w okresie 2 lat</t>
  </si>
  <si>
    <t>Wartość netto wynagrodzenia za wystawienie dwóch poświadczeń bezpieczeństwa wyrobu w okresie 2 lat</t>
  </si>
  <si>
    <t>Wartość brutto wynagrodzenia za wystawienie dwóch poświadczeń bezpieczeństwa wyrobu w okresie 2 lat</t>
  </si>
  <si>
    <t>71S21949</t>
  </si>
  <si>
    <t>71S21948</t>
  </si>
  <si>
    <t>71S21950</t>
  </si>
  <si>
    <t>71S21951</t>
  </si>
  <si>
    <t>71S2285</t>
  </si>
  <si>
    <t>71S2286</t>
  </si>
  <si>
    <t>71S2287</t>
  </si>
  <si>
    <t>71S2283</t>
  </si>
  <si>
    <t>71S2284</t>
  </si>
  <si>
    <t>Pompa ssaka VS 300S</t>
  </si>
  <si>
    <t>K385752029</t>
  </si>
  <si>
    <t>Assistina W&amp;H 301 Plus</t>
  </si>
  <si>
    <t xml:space="preserve"> </t>
  </si>
  <si>
    <r>
      <t>1. Wartość miesięcznego wynagrodzenia ryczałtowego (wiersz. 27 kol. 9) netto ……</t>
    </r>
    <r>
      <rPr>
        <b/>
        <i/>
        <sz val="18"/>
        <color indexed="10"/>
        <rFont val="Arial"/>
        <family val="2"/>
        <charset val="238"/>
      </rPr>
      <t>1 914,00</t>
    </r>
    <r>
      <rPr>
        <i/>
        <sz val="14"/>
        <color indexed="10"/>
        <rFont val="Arial"/>
        <family val="2"/>
        <charset val="238"/>
      </rPr>
      <t>………PLN, (wiersz. 27 kol. 10) brutto …</t>
    </r>
    <r>
      <rPr>
        <b/>
        <i/>
        <sz val="18"/>
        <color indexed="10"/>
        <rFont val="Arial"/>
        <family val="2"/>
        <charset val="238"/>
      </rPr>
      <t>2 354,22</t>
    </r>
    <r>
      <rPr>
        <i/>
        <sz val="14"/>
        <color indexed="10"/>
        <rFont val="Arial"/>
        <family val="2"/>
        <charset val="238"/>
      </rPr>
      <t>….PLN</t>
    </r>
  </si>
  <si>
    <r>
      <t>2. Wartość usług konserwacji, wynagrodzenia ryczałtowego i wystawienia poświadczeń bezpieczeństwa wyrobu w okresie 2 lat, wynika z tabeli (suma wiersza 27 kol. 11 i 13 kol.) netto ……</t>
    </r>
    <r>
      <rPr>
        <b/>
        <i/>
        <sz val="18"/>
        <color indexed="10"/>
        <rFont val="Arial"/>
        <family val="2"/>
        <charset val="238"/>
      </rPr>
      <t>58 896,00</t>
    </r>
    <r>
      <rPr>
        <i/>
        <sz val="14"/>
        <color indexed="10"/>
        <rFont val="Arial"/>
        <family val="2"/>
        <charset val="238"/>
      </rPr>
      <t xml:space="preserve">…… PLN + stawka VAT, </t>
    </r>
  </si>
  <si>
    <r>
      <t xml:space="preserve">    (suma wiersza 27 kol. 12 i 14 kol.) brutto  …..…</t>
    </r>
    <r>
      <rPr>
        <b/>
        <i/>
        <sz val="18"/>
        <color indexed="10"/>
        <rFont val="Arial"/>
        <family val="2"/>
        <charset val="238"/>
      </rPr>
      <t>72 442,08..</t>
    </r>
    <r>
      <rPr>
        <i/>
        <sz val="14"/>
        <color indexed="10"/>
        <rFont val="Arial"/>
        <family val="2"/>
        <charset val="238"/>
      </rPr>
      <t>… PLN</t>
    </r>
  </si>
  <si>
    <t>Ogółem wartość wynagrodzenia netto w okresie 24 miesięcy w PLN:</t>
  </si>
  <si>
    <t>Ogółem wartość wynagrodzenia brutto w okresie 24 miesięcy w PLN:</t>
  </si>
  <si>
    <t>*  Chyba że dokumentacja techniczno-ruchowa stanowi inaczej</t>
  </si>
  <si>
    <t>Amalgamator KBE</t>
  </si>
  <si>
    <t>Usługi są świadczone z naliczeniem podatku VAT …… %</t>
  </si>
  <si>
    <r>
      <t>1. Wartość roboczogodziny a) w cenie netto ………</t>
    </r>
    <r>
      <rPr>
        <b/>
        <i/>
        <sz val="16"/>
        <rFont val="Arial"/>
        <family val="2"/>
        <charset val="238"/>
      </rPr>
      <t>0</t>
    </r>
    <r>
      <rPr>
        <i/>
        <sz val="14"/>
        <rFont val="Arial"/>
        <family val="2"/>
        <charset val="238"/>
      </rPr>
      <t>.…..….. PLN, b) w cenie brutto …………</t>
    </r>
    <r>
      <rPr>
        <b/>
        <i/>
        <sz val="16"/>
        <rFont val="Arial"/>
        <family val="2"/>
        <charset val="238"/>
      </rPr>
      <t>0</t>
    </r>
    <r>
      <rPr>
        <i/>
        <sz val="14"/>
        <rFont val="Arial"/>
        <family val="2"/>
        <charset val="238"/>
      </rPr>
      <t>……….. PLN</t>
    </r>
  </si>
  <si>
    <r>
      <t>Wartość roboczogodziny a) w cenie netto ………</t>
    </r>
    <r>
      <rPr>
        <b/>
        <i/>
        <sz val="16"/>
        <rFont val="Arial"/>
        <family val="2"/>
        <charset val="238"/>
      </rPr>
      <t>0</t>
    </r>
    <r>
      <rPr>
        <i/>
        <sz val="14"/>
        <rFont val="Arial"/>
        <family val="2"/>
        <charset val="238"/>
      </rPr>
      <t>.…..….. PLN, b) w cenie brutto …………</t>
    </r>
    <r>
      <rPr>
        <b/>
        <i/>
        <sz val="16"/>
        <rFont val="Arial"/>
        <family val="2"/>
        <charset val="238"/>
      </rPr>
      <t>0</t>
    </r>
    <r>
      <rPr>
        <i/>
        <sz val="14"/>
        <rFont val="Arial"/>
        <family val="2"/>
        <charset val="238"/>
      </rPr>
      <t>……….. PLN</t>
    </r>
  </si>
  <si>
    <t>Załącznik 2.1</t>
  </si>
  <si>
    <t>Wykaz sprzętu stomatologicznego objętego stałą umowe na konserwację, przeglądy techniczne oraz naprawy w latach 2026-2027</t>
  </si>
  <si>
    <t xml:space="preserve"> * Raz do roku 
(2 razy w okresie umowy)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</si>
</sst>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21" x14ac:knownFonts="1"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i/>
      <sz val="14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i/>
      <sz val="14"/>
      <color indexed="8"/>
      <name val="Arial"/>
      <family val="2"/>
      <charset val="238"/>
    </font>
    <font>
      <sz val="14"/>
      <name val="Arial"/>
      <family val="2"/>
    </font>
    <font>
      <sz val="14"/>
      <color indexed="8"/>
      <name val="Arial"/>
      <family val="2"/>
    </font>
    <font>
      <i/>
      <sz val="14"/>
      <color indexed="10"/>
      <name val="Arial"/>
      <family val="2"/>
      <charset val="238"/>
    </font>
    <font>
      <b/>
      <i/>
      <sz val="18"/>
      <color indexed="10"/>
      <name val="Arial"/>
      <family val="2"/>
      <charset val="238"/>
    </font>
    <font>
      <sz val="14"/>
      <name val="Arial"/>
      <family val="2"/>
      <charset val="238"/>
    </font>
    <font>
      <b/>
      <i/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i/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rgb="FFFF0000"/>
      <name val="Arial"/>
      <family val="2"/>
      <charset val="238"/>
    </font>
    <font>
      <i/>
      <sz val="14"/>
      <color rgb="FFFF0000"/>
      <name val="Arial"/>
      <family val="2"/>
      <charset val="238"/>
    </font>
    <font>
      <i/>
      <sz val="14"/>
      <name val="Arial"/>
      <family val="2"/>
      <charset val="238"/>
    </font>
    <font>
      <b/>
      <i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3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 vertical="center" inden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2" fontId="4" fillId="0" borderId="0" xfId="1" applyNumberFormat="1" applyFont="1" applyBorder="1" applyAlignment="1">
      <alignment vertical="center"/>
    </xf>
    <xf numFmtId="164" fontId="13" fillId="0" borderId="0" xfId="1" applyFont="1"/>
    <xf numFmtId="164" fontId="2" fillId="0" borderId="0" xfId="1" applyFont="1" applyBorder="1" applyAlignment="1">
      <alignment horizontal="center" vertical="center" wrapText="1"/>
    </xf>
    <xf numFmtId="164" fontId="2" fillId="0" borderId="0" xfId="1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17" fillId="0" borderId="0" xfId="1" applyFont="1"/>
    <xf numFmtId="0" fontId="18" fillId="0" borderId="0" xfId="0" applyFont="1" applyAlignment="1">
      <alignment horizontal="left" vertical="center"/>
    </xf>
    <xf numFmtId="164" fontId="17" fillId="0" borderId="0" xfId="1" applyFont="1" applyAlignment="1">
      <alignment horizontal="left"/>
    </xf>
    <xf numFmtId="164" fontId="10" fillId="0" borderId="1" xfId="1" applyFont="1" applyBorder="1" applyAlignment="1">
      <alignment horizontal="center" vertical="center" wrapText="1"/>
    </xf>
    <xf numFmtId="164" fontId="10" fillId="0" borderId="1" xfId="1" applyFont="1" applyBorder="1" applyAlignment="1">
      <alignment horizontal="right" vertical="center" wrapText="1"/>
    </xf>
    <xf numFmtId="164" fontId="10" fillId="0" borderId="1" xfId="1" applyFont="1" applyBorder="1" applyAlignment="1">
      <alignment horizontal="right" vertical="center"/>
    </xf>
    <xf numFmtId="2" fontId="10" fillId="0" borderId="1" xfId="1" applyNumberFormat="1" applyFont="1" applyBorder="1" applyAlignment="1">
      <alignment vertical="center"/>
    </xf>
    <xf numFmtId="2" fontId="10" fillId="0" borderId="0" xfId="1" applyNumberFormat="1" applyFont="1" applyBorder="1" applyAlignment="1">
      <alignment vertical="center"/>
    </xf>
    <xf numFmtId="2" fontId="10" fillId="0" borderId="4" xfId="1" applyNumberFormat="1" applyFont="1" applyBorder="1" applyAlignment="1">
      <alignment vertical="center"/>
    </xf>
    <xf numFmtId="164" fontId="10" fillId="0" borderId="4" xfId="1" applyFont="1" applyBorder="1" applyAlignment="1">
      <alignment horizontal="center" vertical="center" wrapText="1"/>
    </xf>
    <xf numFmtId="164" fontId="12" fillId="4" borderId="5" xfId="1" applyFont="1" applyFill="1" applyBorder="1" applyAlignment="1">
      <alignment horizontal="center" vertical="center" wrapText="1"/>
    </xf>
    <xf numFmtId="164" fontId="12" fillId="4" borderId="5" xfId="1" applyFont="1" applyFill="1" applyBorder="1" applyAlignment="1">
      <alignment horizontal="right" vertical="center" wrapText="1"/>
    </xf>
    <xf numFmtId="164" fontId="12" fillId="4" borderId="6" xfId="1" applyFont="1" applyFill="1" applyBorder="1" applyAlignment="1">
      <alignment horizontal="right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6" fillId="0" borderId="11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165" fontId="12" fillId="4" borderId="10" xfId="0" applyNumberFormat="1" applyFont="1" applyFill="1" applyBorder="1" applyAlignment="1">
      <alignment vertical="center" wrapText="1"/>
    </xf>
    <xf numFmtId="0" fontId="16" fillId="4" borderId="12" xfId="0" applyFont="1" applyFill="1" applyBorder="1" applyAlignment="1">
      <alignment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165" fontId="12" fillId="4" borderId="13" xfId="0" applyNumberFormat="1" applyFont="1" applyFill="1" applyBorder="1" applyAlignment="1">
      <alignment vertical="center" wrapText="1"/>
    </xf>
    <xf numFmtId="0" fontId="16" fillId="4" borderId="15" xfId="0" applyFont="1" applyFill="1" applyBorder="1" applyAlignment="1">
      <alignment vertical="center" wrapText="1"/>
    </xf>
    <xf numFmtId="164" fontId="14" fillId="0" borderId="0" xfId="1" applyFont="1" applyAlignment="1">
      <alignment horizontal="right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1E388-6239-4B82-83F4-F04F1F53C778}">
  <sheetPr>
    <pageSetUpPr fitToPage="1"/>
  </sheetPr>
  <dimension ref="C1:U57"/>
  <sheetViews>
    <sheetView tabSelected="1" topLeftCell="A22" zoomScale="55" zoomScaleNormal="55" workbookViewId="0">
      <selection activeCell="U27" sqref="U27"/>
    </sheetView>
  </sheetViews>
  <sheetFormatPr defaultRowHeight="18" x14ac:dyDescent="0.25"/>
  <cols>
    <col min="1" max="2" width="3.75" style="1" customWidth="1"/>
    <col min="3" max="3" width="9" style="1"/>
    <col min="4" max="4" width="51.125" style="1" customWidth="1"/>
    <col min="5" max="7" width="17.5" style="1" customWidth="1"/>
    <col min="8" max="8" width="24" style="1" customWidth="1"/>
    <col min="9" max="10" width="23.5" style="1" customWidth="1"/>
    <col min="11" max="12" width="17.625" style="1" customWidth="1"/>
    <col min="13" max="14" width="19.875" style="1" customWidth="1"/>
    <col min="15" max="15" width="20" style="13" customWidth="1"/>
    <col min="16" max="16" width="20.25" style="13" customWidth="1"/>
    <col min="17" max="17" width="4.625" style="1" customWidth="1"/>
    <col min="18" max="18" width="4.25" style="1" customWidth="1"/>
    <col min="19" max="16384" width="9" style="1"/>
  </cols>
  <sheetData>
    <row r="1" spans="3:21" ht="22.5" customHeight="1" x14ac:dyDescent="0.25"/>
    <row r="2" spans="3:21" ht="15.75" customHeight="1" x14ac:dyDescent="0.25"/>
    <row r="3" spans="3:21" ht="18.75" x14ac:dyDescent="0.3">
      <c r="P3" s="61" t="s">
        <v>57</v>
      </c>
    </row>
    <row r="4" spans="3:21" x14ac:dyDescent="0.25"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U4" s="11"/>
    </row>
    <row r="6" spans="3:21" x14ac:dyDescent="0.25">
      <c r="C6" s="42" t="s">
        <v>58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8" spans="3:21" ht="21" customHeight="1" x14ac:dyDescent="0.25"/>
    <row r="9" spans="3:21" ht="162" customHeight="1" x14ac:dyDescent="0.25">
      <c r="C9" s="2" t="s">
        <v>0</v>
      </c>
      <c r="D9" s="2" t="s">
        <v>1</v>
      </c>
      <c r="E9" s="2" t="s">
        <v>2</v>
      </c>
      <c r="F9" s="2" t="s">
        <v>3</v>
      </c>
      <c r="G9" s="2" t="s">
        <v>4</v>
      </c>
      <c r="H9" s="2" t="s">
        <v>5</v>
      </c>
      <c r="I9" s="2" t="s">
        <v>20</v>
      </c>
      <c r="J9" s="2" t="s">
        <v>21</v>
      </c>
      <c r="K9" s="2" t="s">
        <v>17</v>
      </c>
      <c r="L9" s="2" t="s">
        <v>18</v>
      </c>
      <c r="M9" s="2" t="s">
        <v>30</v>
      </c>
      <c r="N9" s="2" t="s">
        <v>31</v>
      </c>
      <c r="O9" s="22" t="s">
        <v>32</v>
      </c>
      <c r="P9" s="22" t="s">
        <v>33</v>
      </c>
    </row>
    <row r="10" spans="3:21" x14ac:dyDescent="0.25">
      <c r="C10" s="3">
        <v>1</v>
      </c>
      <c r="D10" s="3">
        <v>2</v>
      </c>
      <c r="E10" s="3">
        <v>3</v>
      </c>
      <c r="F10" s="3">
        <v>4</v>
      </c>
      <c r="G10" s="3">
        <v>5</v>
      </c>
      <c r="H10" s="3">
        <v>6</v>
      </c>
      <c r="I10" s="3">
        <v>7</v>
      </c>
      <c r="J10" s="3">
        <v>8</v>
      </c>
      <c r="K10" s="3">
        <v>9</v>
      </c>
      <c r="L10" s="3">
        <v>10</v>
      </c>
      <c r="M10" s="3">
        <v>11</v>
      </c>
      <c r="N10" s="3">
        <v>12</v>
      </c>
      <c r="O10" s="3">
        <v>13</v>
      </c>
      <c r="P10" s="3">
        <v>14</v>
      </c>
    </row>
    <row r="11" spans="3:21" ht="36.75" customHeight="1" x14ac:dyDescent="0.25">
      <c r="C11" s="3">
        <v>1</v>
      </c>
      <c r="D11" s="4" t="s">
        <v>9</v>
      </c>
      <c r="E11" s="3">
        <v>1</v>
      </c>
      <c r="F11" s="3">
        <v>2003</v>
      </c>
      <c r="G11" s="3" t="s">
        <v>6</v>
      </c>
      <c r="H11" s="44" t="s">
        <v>14</v>
      </c>
      <c r="I11" s="26" t="s">
        <v>16</v>
      </c>
      <c r="J11" s="26" t="s">
        <v>16</v>
      </c>
      <c r="K11" s="27"/>
      <c r="L11" s="27">
        <f>K11*1.23</f>
        <v>0</v>
      </c>
      <c r="M11" s="26">
        <f>K11*24</f>
        <v>0</v>
      </c>
      <c r="N11" s="26">
        <f>L11*24</f>
        <v>0</v>
      </c>
      <c r="O11" s="28"/>
      <c r="P11" s="28">
        <f>O11*1.23</f>
        <v>0</v>
      </c>
    </row>
    <row r="12" spans="3:21" ht="36.75" customHeight="1" x14ac:dyDescent="0.25">
      <c r="C12" s="3">
        <v>2</v>
      </c>
      <c r="D12" s="4" t="s">
        <v>10</v>
      </c>
      <c r="E12" s="3">
        <v>1</v>
      </c>
      <c r="F12" s="3">
        <v>2007</v>
      </c>
      <c r="G12" s="3" t="s">
        <v>7</v>
      </c>
      <c r="H12" s="45"/>
      <c r="I12" s="26" t="s">
        <v>16</v>
      </c>
      <c r="J12" s="26" t="s">
        <v>16</v>
      </c>
      <c r="K12" s="27"/>
      <c r="L12" s="27">
        <f t="shared" ref="L12:L21" si="0">K12*1.23</f>
        <v>0</v>
      </c>
      <c r="M12" s="26">
        <f t="shared" ref="M12:M21" si="1">K12*24</f>
        <v>0</v>
      </c>
      <c r="N12" s="26">
        <f t="shared" ref="N12:N21" si="2">L12*24</f>
        <v>0</v>
      </c>
      <c r="O12" s="28"/>
      <c r="P12" s="28">
        <f>O12*1.23</f>
        <v>0</v>
      </c>
    </row>
    <row r="13" spans="3:21" ht="36.75" customHeight="1" x14ac:dyDescent="0.25">
      <c r="C13" s="3">
        <v>3</v>
      </c>
      <c r="D13" s="4" t="s">
        <v>12</v>
      </c>
      <c r="E13" s="3">
        <v>1</v>
      </c>
      <c r="F13" s="3">
        <v>2012</v>
      </c>
      <c r="G13" s="3" t="s">
        <v>34</v>
      </c>
      <c r="H13" s="46" t="s">
        <v>22</v>
      </c>
      <c r="I13" s="26" t="s">
        <v>16</v>
      </c>
      <c r="J13" s="26" t="s">
        <v>16</v>
      </c>
      <c r="K13" s="27"/>
      <c r="L13" s="27">
        <f>K13*1.23</f>
        <v>0</v>
      </c>
      <c r="M13" s="26">
        <f t="shared" si="1"/>
        <v>0</v>
      </c>
      <c r="N13" s="26">
        <f t="shared" si="2"/>
        <v>0</v>
      </c>
      <c r="O13" s="28"/>
      <c r="P13" s="28">
        <f t="shared" ref="P13:P34" si="3">O13*1.23</f>
        <v>0</v>
      </c>
    </row>
    <row r="14" spans="3:21" ht="36.75" customHeight="1" x14ac:dyDescent="0.25">
      <c r="C14" s="3">
        <v>4</v>
      </c>
      <c r="D14" s="4" t="s">
        <v>12</v>
      </c>
      <c r="E14" s="3">
        <v>1</v>
      </c>
      <c r="F14" s="3">
        <v>2012</v>
      </c>
      <c r="G14" s="3" t="s">
        <v>35</v>
      </c>
      <c r="H14" s="46"/>
      <c r="I14" s="26" t="s">
        <v>16</v>
      </c>
      <c r="J14" s="26" t="s">
        <v>16</v>
      </c>
      <c r="K14" s="27"/>
      <c r="L14" s="27">
        <f t="shared" si="0"/>
        <v>0</v>
      </c>
      <c r="M14" s="26">
        <f t="shared" si="1"/>
        <v>0</v>
      </c>
      <c r="N14" s="26">
        <f t="shared" si="2"/>
        <v>0</v>
      </c>
      <c r="O14" s="28"/>
      <c r="P14" s="28">
        <f t="shared" si="3"/>
        <v>0</v>
      </c>
    </row>
    <row r="15" spans="3:21" ht="36.75" customHeight="1" x14ac:dyDescent="0.25">
      <c r="C15" s="3">
        <v>5</v>
      </c>
      <c r="D15" s="4" t="s">
        <v>12</v>
      </c>
      <c r="E15" s="3">
        <v>1</v>
      </c>
      <c r="F15" s="3">
        <v>2012</v>
      </c>
      <c r="G15" s="3" t="s">
        <v>36</v>
      </c>
      <c r="H15" s="46"/>
      <c r="I15" s="26" t="s">
        <v>16</v>
      </c>
      <c r="J15" s="26" t="s">
        <v>16</v>
      </c>
      <c r="K15" s="27"/>
      <c r="L15" s="27">
        <f t="shared" si="0"/>
        <v>0</v>
      </c>
      <c r="M15" s="26">
        <f t="shared" si="1"/>
        <v>0</v>
      </c>
      <c r="N15" s="26">
        <f t="shared" si="2"/>
        <v>0</v>
      </c>
      <c r="O15" s="28"/>
      <c r="P15" s="28">
        <f t="shared" si="3"/>
        <v>0</v>
      </c>
    </row>
    <row r="16" spans="3:21" ht="36.75" customHeight="1" x14ac:dyDescent="0.25">
      <c r="C16" s="3">
        <v>6</v>
      </c>
      <c r="D16" s="4" t="s">
        <v>12</v>
      </c>
      <c r="E16" s="3">
        <v>1</v>
      </c>
      <c r="F16" s="3">
        <v>2012</v>
      </c>
      <c r="G16" s="3" t="s">
        <v>37</v>
      </c>
      <c r="H16" s="46"/>
      <c r="I16" s="26" t="s">
        <v>16</v>
      </c>
      <c r="J16" s="26" t="s">
        <v>16</v>
      </c>
      <c r="K16" s="27"/>
      <c r="L16" s="27">
        <f t="shared" si="0"/>
        <v>0</v>
      </c>
      <c r="M16" s="26">
        <f t="shared" si="1"/>
        <v>0</v>
      </c>
      <c r="N16" s="26">
        <f t="shared" si="2"/>
        <v>0</v>
      </c>
      <c r="O16" s="28"/>
      <c r="P16" s="28">
        <f t="shared" si="3"/>
        <v>0</v>
      </c>
    </row>
    <row r="17" spans="3:16" ht="36.75" customHeight="1" x14ac:dyDescent="0.25">
      <c r="C17" s="3">
        <v>7</v>
      </c>
      <c r="D17" s="4" t="s">
        <v>12</v>
      </c>
      <c r="E17" s="3">
        <v>1</v>
      </c>
      <c r="F17" s="3">
        <v>2013</v>
      </c>
      <c r="G17" s="3" t="s">
        <v>41</v>
      </c>
      <c r="H17" s="46" t="s">
        <v>14</v>
      </c>
      <c r="I17" s="26" t="s">
        <v>16</v>
      </c>
      <c r="J17" s="26" t="s">
        <v>16</v>
      </c>
      <c r="K17" s="27"/>
      <c r="L17" s="27">
        <f t="shared" si="0"/>
        <v>0</v>
      </c>
      <c r="M17" s="26">
        <f t="shared" si="1"/>
        <v>0</v>
      </c>
      <c r="N17" s="26">
        <f t="shared" si="2"/>
        <v>0</v>
      </c>
      <c r="O17" s="28"/>
      <c r="P17" s="28">
        <f t="shared" si="3"/>
        <v>0</v>
      </c>
    </row>
    <row r="18" spans="3:16" ht="36.75" customHeight="1" x14ac:dyDescent="0.25">
      <c r="C18" s="3">
        <v>8</v>
      </c>
      <c r="D18" s="4" t="s">
        <v>12</v>
      </c>
      <c r="E18" s="3">
        <v>1</v>
      </c>
      <c r="F18" s="3">
        <v>2013</v>
      </c>
      <c r="G18" s="3" t="s">
        <v>42</v>
      </c>
      <c r="H18" s="46"/>
      <c r="I18" s="26" t="s">
        <v>16</v>
      </c>
      <c r="J18" s="26" t="s">
        <v>16</v>
      </c>
      <c r="K18" s="27"/>
      <c r="L18" s="27">
        <f t="shared" si="0"/>
        <v>0</v>
      </c>
      <c r="M18" s="26">
        <f t="shared" si="1"/>
        <v>0</v>
      </c>
      <c r="N18" s="26">
        <f t="shared" si="2"/>
        <v>0</v>
      </c>
      <c r="O18" s="28"/>
      <c r="P18" s="28">
        <f t="shared" si="3"/>
        <v>0</v>
      </c>
    </row>
    <row r="19" spans="3:16" ht="36.75" customHeight="1" x14ac:dyDescent="0.25">
      <c r="C19" s="3">
        <v>9</v>
      </c>
      <c r="D19" s="4" t="s">
        <v>12</v>
      </c>
      <c r="E19" s="3">
        <v>1</v>
      </c>
      <c r="F19" s="3">
        <v>2013</v>
      </c>
      <c r="G19" s="3" t="s">
        <v>38</v>
      </c>
      <c r="H19" s="46"/>
      <c r="I19" s="26" t="s">
        <v>16</v>
      </c>
      <c r="J19" s="26" t="s">
        <v>16</v>
      </c>
      <c r="K19" s="27"/>
      <c r="L19" s="27">
        <f t="shared" si="0"/>
        <v>0</v>
      </c>
      <c r="M19" s="26">
        <f t="shared" si="1"/>
        <v>0</v>
      </c>
      <c r="N19" s="26">
        <f t="shared" si="2"/>
        <v>0</v>
      </c>
      <c r="O19" s="28"/>
      <c r="P19" s="28">
        <f t="shared" si="3"/>
        <v>0</v>
      </c>
    </row>
    <row r="20" spans="3:16" ht="36.75" customHeight="1" x14ac:dyDescent="0.25">
      <c r="C20" s="3">
        <v>10</v>
      </c>
      <c r="D20" s="4" t="s">
        <v>12</v>
      </c>
      <c r="E20" s="3">
        <v>1</v>
      </c>
      <c r="F20" s="3">
        <v>2013</v>
      </c>
      <c r="G20" s="3" t="s">
        <v>39</v>
      </c>
      <c r="H20" s="46"/>
      <c r="I20" s="26" t="s">
        <v>16</v>
      </c>
      <c r="J20" s="26" t="s">
        <v>16</v>
      </c>
      <c r="K20" s="27"/>
      <c r="L20" s="27">
        <f t="shared" si="0"/>
        <v>0</v>
      </c>
      <c r="M20" s="26">
        <f t="shared" si="1"/>
        <v>0</v>
      </c>
      <c r="N20" s="26">
        <f t="shared" si="2"/>
        <v>0</v>
      </c>
      <c r="O20" s="28"/>
      <c r="P20" s="28">
        <f t="shared" si="3"/>
        <v>0</v>
      </c>
    </row>
    <row r="21" spans="3:16" ht="36.75" customHeight="1" x14ac:dyDescent="0.25">
      <c r="C21" s="3">
        <v>11</v>
      </c>
      <c r="D21" s="4" t="s">
        <v>12</v>
      </c>
      <c r="E21" s="3">
        <v>1</v>
      </c>
      <c r="F21" s="3">
        <v>2013</v>
      </c>
      <c r="G21" s="3" t="s">
        <v>40</v>
      </c>
      <c r="H21" s="46"/>
      <c r="I21" s="26" t="s">
        <v>16</v>
      </c>
      <c r="J21" s="26" t="s">
        <v>16</v>
      </c>
      <c r="K21" s="27"/>
      <c r="L21" s="27">
        <f t="shared" si="0"/>
        <v>0</v>
      </c>
      <c r="M21" s="26">
        <f t="shared" si="1"/>
        <v>0</v>
      </c>
      <c r="N21" s="26">
        <f t="shared" si="2"/>
        <v>0</v>
      </c>
      <c r="O21" s="28"/>
      <c r="P21" s="28">
        <f t="shared" si="3"/>
        <v>0</v>
      </c>
    </row>
    <row r="22" spans="3:16" ht="36.75" customHeight="1" x14ac:dyDescent="0.25">
      <c r="C22" s="19">
        <v>12</v>
      </c>
      <c r="D22" s="4" t="s">
        <v>23</v>
      </c>
      <c r="E22" s="3">
        <v>1</v>
      </c>
      <c r="F22" s="20">
        <v>2008</v>
      </c>
      <c r="G22" s="3">
        <v>1657602</v>
      </c>
      <c r="H22" s="44" t="s">
        <v>59</v>
      </c>
      <c r="I22" s="29">
        <v>0</v>
      </c>
      <c r="J22" s="29">
        <f>I22*1.23</f>
        <v>0</v>
      </c>
      <c r="K22" s="26" t="s">
        <v>19</v>
      </c>
      <c r="L22" s="26" t="s">
        <v>19</v>
      </c>
      <c r="M22" s="26">
        <f>I22</f>
        <v>0</v>
      </c>
      <c r="N22" s="26">
        <f>J22</f>
        <v>0</v>
      </c>
      <c r="O22" s="28"/>
      <c r="P22" s="28">
        <f t="shared" si="3"/>
        <v>0</v>
      </c>
    </row>
    <row r="23" spans="3:16" ht="36.75" customHeight="1" x14ac:dyDescent="0.25">
      <c r="C23" s="19">
        <v>13</v>
      </c>
      <c r="D23" s="4" t="s">
        <v>23</v>
      </c>
      <c r="E23" s="3">
        <v>1</v>
      </c>
      <c r="F23" s="20" t="s">
        <v>8</v>
      </c>
      <c r="G23" s="3" t="s">
        <v>24</v>
      </c>
      <c r="H23" s="45"/>
      <c r="I23" s="29">
        <v>0</v>
      </c>
      <c r="J23" s="29">
        <f t="shared" ref="J23:J33" si="4">I23*1.23</f>
        <v>0</v>
      </c>
      <c r="K23" s="26" t="s">
        <v>19</v>
      </c>
      <c r="L23" s="26" t="s">
        <v>19</v>
      </c>
      <c r="M23" s="26">
        <f t="shared" ref="M23:N29" si="5">I23</f>
        <v>0</v>
      </c>
      <c r="N23" s="26">
        <f t="shared" si="5"/>
        <v>0</v>
      </c>
      <c r="O23" s="28"/>
      <c r="P23" s="28">
        <f t="shared" si="3"/>
        <v>0</v>
      </c>
    </row>
    <row r="24" spans="3:16" ht="36.75" customHeight="1" x14ac:dyDescent="0.25">
      <c r="C24" s="19">
        <v>14</v>
      </c>
      <c r="D24" s="4" t="s">
        <v>23</v>
      </c>
      <c r="E24" s="3">
        <v>1</v>
      </c>
      <c r="F24" s="20" t="s">
        <v>8</v>
      </c>
      <c r="G24" s="3">
        <v>7690</v>
      </c>
      <c r="H24" s="45"/>
      <c r="I24" s="29">
        <v>0</v>
      </c>
      <c r="J24" s="29">
        <f t="shared" si="4"/>
        <v>0</v>
      </c>
      <c r="K24" s="26" t="s">
        <v>19</v>
      </c>
      <c r="L24" s="26" t="s">
        <v>19</v>
      </c>
      <c r="M24" s="26">
        <f t="shared" si="5"/>
        <v>0</v>
      </c>
      <c r="N24" s="26">
        <f t="shared" si="5"/>
        <v>0</v>
      </c>
      <c r="O24" s="28"/>
      <c r="P24" s="28">
        <f t="shared" si="3"/>
        <v>0</v>
      </c>
    </row>
    <row r="25" spans="3:16" ht="36.75" customHeight="1" x14ac:dyDescent="0.25">
      <c r="C25" s="19">
        <v>15</v>
      </c>
      <c r="D25" s="4" t="s">
        <v>23</v>
      </c>
      <c r="E25" s="3">
        <v>1</v>
      </c>
      <c r="F25" s="20" t="s">
        <v>8</v>
      </c>
      <c r="G25" s="3">
        <v>7888</v>
      </c>
      <c r="H25" s="45"/>
      <c r="I25" s="29">
        <v>0</v>
      </c>
      <c r="J25" s="29">
        <f t="shared" si="4"/>
        <v>0</v>
      </c>
      <c r="K25" s="26" t="s">
        <v>19</v>
      </c>
      <c r="L25" s="26" t="s">
        <v>19</v>
      </c>
      <c r="M25" s="26">
        <f t="shared" si="5"/>
        <v>0</v>
      </c>
      <c r="N25" s="26">
        <f t="shared" si="5"/>
        <v>0</v>
      </c>
      <c r="O25" s="28"/>
      <c r="P25" s="28">
        <f t="shared" si="3"/>
        <v>0</v>
      </c>
    </row>
    <row r="26" spans="3:16" ht="36.75" customHeight="1" x14ac:dyDescent="0.25">
      <c r="C26" s="19">
        <v>16</v>
      </c>
      <c r="D26" s="4" t="s">
        <v>25</v>
      </c>
      <c r="E26" s="3">
        <v>1</v>
      </c>
      <c r="F26" s="20">
        <v>2009</v>
      </c>
      <c r="G26" s="3">
        <v>9317964</v>
      </c>
      <c r="H26" s="45"/>
      <c r="I26" s="29">
        <v>0</v>
      </c>
      <c r="J26" s="29">
        <f t="shared" si="4"/>
        <v>0</v>
      </c>
      <c r="K26" s="26" t="s">
        <v>19</v>
      </c>
      <c r="L26" s="26" t="s">
        <v>19</v>
      </c>
      <c r="M26" s="26">
        <f t="shared" si="5"/>
        <v>0</v>
      </c>
      <c r="N26" s="26">
        <f t="shared" si="5"/>
        <v>0</v>
      </c>
      <c r="O26" s="28"/>
      <c r="P26" s="28">
        <f t="shared" si="3"/>
        <v>0</v>
      </c>
    </row>
    <row r="27" spans="3:16" ht="36.75" customHeight="1" x14ac:dyDescent="0.25">
      <c r="C27" s="19">
        <v>17</v>
      </c>
      <c r="D27" s="4" t="s">
        <v>29</v>
      </c>
      <c r="E27" s="3">
        <v>1</v>
      </c>
      <c r="F27" s="20">
        <v>2009</v>
      </c>
      <c r="G27" s="3">
        <v>500090</v>
      </c>
      <c r="H27" s="45"/>
      <c r="I27" s="29">
        <v>0</v>
      </c>
      <c r="J27" s="29">
        <f t="shared" si="4"/>
        <v>0</v>
      </c>
      <c r="K27" s="26" t="s">
        <v>19</v>
      </c>
      <c r="L27" s="26" t="s">
        <v>19</v>
      </c>
      <c r="M27" s="26">
        <f t="shared" si="5"/>
        <v>0</v>
      </c>
      <c r="N27" s="26">
        <f t="shared" si="5"/>
        <v>0</v>
      </c>
      <c r="O27" s="28"/>
      <c r="P27" s="28">
        <f t="shared" si="3"/>
        <v>0</v>
      </c>
    </row>
    <row r="28" spans="3:16" ht="36.75" customHeight="1" x14ac:dyDescent="0.25">
      <c r="C28" s="19">
        <v>18</v>
      </c>
      <c r="D28" s="4" t="s">
        <v>26</v>
      </c>
      <c r="E28" s="3">
        <v>1</v>
      </c>
      <c r="F28" s="20">
        <v>2011</v>
      </c>
      <c r="G28" s="3" t="s">
        <v>27</v>
      </c>
      <c r="H28" s="45"/>
      <c r="I28" s="29">
        <v>0</v>
      </c>
      <c r="J28" s="29">
        <f t="shared" si="4"/>
        <v>0</v>
      </c>
      <c r="K28" s="26" t="s">
        <v>19</v>
      </c>
      <c r="L28" s="26" t="s">
        <v>19</v>
      </c>
      <c r="M28" s="26">
        <f t="shared" si="5"/>
        <v>0</v>
      </c>
      <c r="N28" s="26">
        <f t="shared" si="5"/>
        <v>0</v>
      </c>
      <c r="O28" s="28"/>
      <c r="P28" s="28">
        <f t="shared" si="3"/>
        <v>0</v>
      </c>
    </row>
    <row r="29" spans="3:16" ht="36.75" customHeight="1" x14ac:dyDescent="0.25">
      <c r="C29" s="19">
        <v>19</v>
      </c>
      <c r="D29" s="4" t="s">
        <v>28</v>
      </c>
      <c r="E29" s="3">
        <v>1</v>
      </c>
      <c r="F29" s="20">
        <v>2009</v>
      </c>
      <c r="G29" s="3">
        <v>6375</v>
      </c>
      <c r="H29" s="45"/>
      <c r="I29" s="29">
        <v>0</v>
      </c>
      <c r="J29" s="29">
        <f t="shared" si="4"/>
        <v>0</v>
      </c>
      <c r="K29" s="26" t="s">
        <v>19</v>
      </c>
      <c r="L29" s="26" t="s">
        <v>19</v>
      </c>
      <c r="M29" s="26">
        <f t="shared" si="5"/>
        <v>0</v>
      </c>
      <c r="N29" s="26">
        <f t="shared" si="5"/>
        <v>0</v>
      </c>
      <c r="O29" s="28"/>
      <c r="P29" s="28">
        <f t="shared" si="3"/>
        <v>0</v>
      </c>
    </row>
    <row r="30" spans="3:16" ht="36.75" customHeight="1" x14ac:dyDescent="0.25">
      <c r="C30" s="19">
        <v>20</v>
      </c>
      <c r="D30" s="16" t="s">
        <v>45</v>
      </c>
      <c r="E30" s="17">
        <v>1</v>
      </c>
      <c r="F30" s="21">
        <v>2016</v>
      </c>
      <c r="G30" s="18">
        <v>103792</v>
      </c>
      <c r="H30" s="45"/>
      <c r="I30" s="29">
        <v>0</v>
      </c>
      <c r="J30" s="29">
        <f t="shared" si="4"/>
        <v>0</v>
      </c>
      <c r="K30" s="26" t="s">
        <v>19</v>
      </c>
      <c r="L30" s="26" t="s">
        <v>19</v>
      </c>
      <c r="M30" s="26">
        <f t="shared" ref="M30:N33" si="6">I30*2</f>
        <v>0</v>
      </c>
      <c r="N30" s="26">
        <f t="shared" si="6"/>
        <v>0</v>
      </c>
      <c r="O30" s="28"/>
      <c r="P30" s="28">
        <f>O29*1.23</f>
        <v>0</v>
      </c>
    </row>
    <row r="31" spans="3:16" ht="36.75" customHeight="1" x14ac:dyDescent="0.25">
      <c r="C31" s="19">
        <v>21</v>
      </c>
      <c r="D31" s="16" t="s">
        <v>45</v>
      </c>
      <c r="E31" s="17">
        <v>1</v>
      </c>
      <c r="F31" s="21">
        <v>2016</v>
      </c>
      <c r="G31" s="18">
        <v>103793</v>
      </c>
      <c r="H31" s="45"/>
      <c r="I31" s="29">
        <v>0</v>
      </c>
      <c r="J31" s="29">
        <f t="shared" si="4"/>
        <v>0</v>
      </c>
      <c r="K31" s="26" t="s">
        <v>19</v>
      </c>
      <c r="L31" s="26" t="s">
        <v>19</v>
      </c>
      <c r="M31" s="26">
        <f t="shared" si="6"/>
        <v>0</v>
      </c>
      <c r="N31" s="26">
        <f t="shared" si="6"/>
        <v>0</v>
      </c>
      <c r="O31" s="28"/>
      <c r="P31" s="28">
        <f t="shared" si="3"/>
        <v>0</v>
      </c>
    </row>
    <row r="32" spans="3:16" ht="36.75" customHeight="1" x14ac:dyDescent="0.25">
      <c r="C32" s="19">
        <v>22</v>
      </c>
      <c r="D32" s="16" t="s">
        <v>53</v>
      </c>
      <c r="E32" s="17">
        <v>1</v>
      </c>
      <c r="F32" s="21">
        <v>2018</v>
      </c>
      <c r="G32" s="3">
        <v>2121706137</v>
      </c>
      <c r="H32" s="45"/>
      <c r="I32" s="29">
        <v>0</v>
      </c>
      <c r="J32" s="29">
        <f t="shared" si="4"/>
        <v>0</v>
      </c>
      <c r="K32" s="26" t="s">
        <v>19</v>
      </c>
      <c r="L32" s="26" t="s">
        <v>19</v>
      </c>
      <c r="M32" s="26">
        <f t="shared" si="6"/>
        <v>0</v>
      </c>
      <c r="N32" s="26">
        <f t="shared" si="6"/>
        <v>0</v>
      </c>
      <c r="O32" s="28"/>
      <c r="P32" s="28">
        <f t="shared" si="3"/>
        <v>0</v>
      </c>
    </row>
    <row r="33" spans="3:16" ht="36.75" customHeight="1" x14ac:dyDescent="0.25">
      <c r="C33" s="19">
        <v>23</v>
      </c>
      <c r="D33" s="16" t="s">
        <v>53</v>
      </c>
      <c r="E33" s="17">
        <v>1</v>
      </c>
      <c r="F33" s="21">
        <v>2018</v>
      </c>
      <c r="G33" s="18">
        <v>2121706174</v>
      </c>
      <c r="H33" s="45"/>
      <c r="I33" s="29">
        <v>0</v>
      </c>
      <c r="J33" s="29">
        <f t="shared" si="4"/>
        <v>0</v>
      </c>
      <c r="K33" s="26" t="s">
        <v>19</v>
      </c>
      <c r="L33" s="26" t="s">
        <v>19</v>
      </c>
      <c r="M33" s="26">
        <f t="shared" si="6"/>
        <v>0</v>
      </c>
      <c r="N33" s="26">
        <f t="shared" si="6"/>
        <v>0</v>
      </c>
      <c r="O33" s="28"/>
      <c r="P33" s="28">
        <f t="shared" si="3"/>
        <v>0</v>
      </c>
    </row>
    <row r="34" spans="3:16" ht="36.75" customHeight="1" thickBot="1" x14ac:dyDescent="0.3">
      <c r="C34" s="19">
        <v>24</v>
      </c>
      <c r="D34" s="4" t="s">
        <v>43</v>
      </c>
      <c r="E34" s="3">
        <v>1</v>
      </c>
      <c r="F34" s="20">
        <v>2018</v>
      </c>
      <c r="G34" s="3" t="s">
        <v>44</v>
      </c>
      <c r="H34" s="48"/>
      <c r="I34" s="29">
        <v>0</v>
      </c>
      <c r="J34" s="31">
        <f>I34*1.23</f>
        <v>0</v>
      </c>
      <c r="K34" s="32" t="s">
        <v>19</v>
      </c>
      <c r="L34" s="32" t="s">
        <v>19</v>
      </c>
      <c r="M34" s="32">
        <f>I34*E34*2</f>
        <v>0</v>
      </c>
      <c r="N34" s="32">
        <f>J34*E34*2</f>
        <v>0</v>
      </c>
      <c r="O34" s="28"/>
      <c r="P34" s="28">
        <f t="shared" si="3"/>
        <v>0</v>
      </c>
    </row>
    <row r="35" spans="3:16" ht="36.75" customHeight="1" thickBot="1" x14ac:dyDescent="0.3">
      <c r="C35" s="5"/>
      <c r="D35" s="5"/>
      <c r="E35" s="5"/>
      <c r="F35" s="5"/>
      <c r="G35" s="5"/>
      <c r="I35" s="30"/>
      <c r="J35" s="36" t="s">
        <v>11</v>
      </c>
      <c r="K35" s="33">
        <f t="shared" ref="K35:P35" si="7">SUM(K11:K34)</f>
        <v>0</v>
      </c>
      <c r="L35" s="33">
        <f t="shared" si="7"/>
        <v>0</v>
      </c>
      <c r="M35" s="33">
        <f t="shared" si="7"/>
        <v>0</v>
      </c>
      <c r="N35" s="33">
        <f t="shared" si="7"/>
        <v>0</v>
      </c>
      <c r="O35" s="34">
        <f t="shared" si="7"/>
        <v>0</v>
      </c>
      <c r="P35" s="35">
        <f t="shared" si="7"/>
        <v>0</v>
      </c>
    </row>
    <row r="36" spans="3:16" ht="36.75" customHeight="1" thickBot="1" x14ac:dyDescent="0.3">
      <c r="C36" s="5"/>
      <c r="D36" s="5"/>
      <c r="E36" s="5"/>
      <c r="F36" s="5"/>
      <c r="G36" s="5"/>
      <c r="I36" s="12"/>
      <c r="J36" s="6"/>
      <c r="K36" s="14"/>
      <c r="L36" s="14"/>
      <c r="M36" s="14"/>
      <c r="N36" s="14"/>
      <c r="O36" s="15"/>
      <c r="P36" s="15"/>
    </row>
    <row r="37" spans="3:16" ht="36.75" customHeight="1" x14ac:dyDescent="0.25">
      <c r="C37" s="49" t="s">
        <v>50</v>
      </c>
      <c r="D37" s="50"/>
      <c r="E37" s="50"/>
      <c r="F37" s="50"/>
      <c r="G37" s="50"/>
      <c r="H37" s="51"/>
      <c r="I37" s="51"/>
      <c r="J37" s="51"/>
      <c r="K37" s="52"/>
      <c r="L37" s="53">
        <f>M35+O35</f>
        <v>0</v>
      </c>
      <c r="M37" s="54"/>
      <c r="N37" s="14"/>
      <c r="O37" s="15"/>
      <c r="P37" s="15"/>
    </row>
    <row r="38" spans="3:16" ht="36.75" customHeight="1" thickBot="1" x14ac:dyDescent="0.3">
      <c r="C38" s="55" t="s">
        <v>51</v>
      </c>
      <c r="D38" s="56"/>
      <c r="E38" s="56"/>
      <c r="F38" s="56"/>
      <c r="G38" s="56"/>
      <c r="H38" s="57"/>
      <c r="I38" s="57"/>
      <c r="J38" s="57"/>
      <c r="K38" s="58"/>
      <c r="L38" s="59">
        <f>N35+P35</f>
        <v>0</v>
      </c>
      <c r="M38" s="60"/>
      <c r="N38" s="14"/>
      <c r="O38" s="15"/>
      <c r="P38" s="15"/>
    </row>
    <row r="40" spans="3:16" x14ac:dyDescent="0.25">
      <c r="C40" s="1" t="s">
        <v>52</v>
      </c>
    </row>
    <row r="41" spans="3:16" x14ac:dyDescent="0.25">
      <c r="C41" s="1" t="s">
        <v>46</v>
      </c>
      <c r="D41" s="1" t="s">
        <v>46</v>
      </c>
    </row>
    <row r="42" spans="3:16" ht="18.75" x14ac:dyDescent="0.25">
      <c r="C42" s="37" t="s">
        <v>54</v>
      </c>
      <c r="D42" s="38"/>
      <c r="E42" s="38"/>
      <c r="F42" s="38"/>
      <c r="G42" s="39"/>
      <c r="H42" s="38"/>
      <c r="I42" s="38"/>
      <c r="J42" s="38"/>
      <c r="K42" s="38"/>
      <c r="L42" s="38"/>
      <c r="M42" s="38"/>
      <c r="N42" s="38"/>
    </row>
    <row r="43" spans="3:16" ht="21.75" hidden="1" customHeight="1" x14ac:dyDescent="0.25">
      <c r="C43" s="37"/>
      <c r="D43" s="38"/>
      <c r="E43" s="38"/>
      <c r="F43" s="38"/>
      <c r="G43" s="39"/>
      <c r="H43" s="38"/>
      <c r="I43" s="38"/>
      <c r="J43" s="38"/>
      <c r="K43" s="38"/>
      <c r="L43" s="38"/>
      <c r="M43" s="38"/>
      <c r="N43" s="38"/>
      <c r="O43" s="23"/>
      <c r="P43" s="23"/>
    </row>
    <row r="44" spans="3:16" ht="21.75" hidden="1" customHeight="1" x14ac:dyDescent="0.25">
      <c r="C44" s="40" t="s">
        <v>55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23"/>
      <c r="P44" s="23"/>
    </row>
    <row r="45" spans="3:16" s="8" customFormat="1" ht="30" hidden="1" customHeight="1" x14ac:dyDescent="0.25">
      <c r="C45" s="43" t="s">
        <v>47</v>
      </c>
      <c r="D45" s="43"/>
      <c r="E45" s="43"/>
      <c r="F45" s="43"/>
      <c r="G45" s="43"/>
      <c r="H45" s="43"/>
      <c r="I45" s="43"/>
      <c r="J45" s="43"/>
      <c r="K45" s="24"/>
      <c r="L45" s="24"/>
      <c r="M45" s="24"/>
      <c r="N45" s="24"/>
      <c r="O45" s="25"/>
      <c r="P45" s="25"/>
    </row>
    <row r="46" spans="3:16" ht="30" hidden="1" customHeight="1" x14ac:dyDescent="0.25">
      <c r="C46" s="47" t="s">
        <v>48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</row>
    <row r="47" spans="3:16" ht="30" hidden="1" customHeight="1" x14ac:dyDescent="0.25">
      <c r="C47" s="47" t="s">
        <v>49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</row>
    <row r="48" spans="3:16" ht="30" hidden="1" customHeight="1" x14ac:dyDescent="0.25"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23"/>
      <c r="P48" s="23"/>
    </row>
    <row r="49" spans="3:14" ht="21.75" hidden="1" customHeight="1" x14ac:dyDescent="0.25">
      <c r="C49" s="9"/>
      <c r="G49" s="8"/>
    </row>
    <row r="50" spans="3:14" ht="21.75" hidden="1" customHeight="1" x14ac:dyDescent="0.25">
      <c r="C50" s="7" t="s">
        <v>13</v>
      </c>
      <c r="G50" s="8"/>
    </row>
    <row r="51" spans="3:14" ht="21.75" hidden="1" customHeight="1" x14ac:dyDescent="0.25">
      <c r="C51" s="7"/>
      <c r="G51" s="8"/>
    </row>
    <row r="52" spans="3:14" ht="21.75" hidden="1" customHeight="1" x14ac:dyDescent="0.25">
      <c r="C52" s="10" t="s">
        <v>15</v>
      </c>
      <c r="G52" s="8"/>
    </row>
    <row r="53" spans="3:14" hidden="1" x14ac:dyDescent="0.25"/>
    <row r="55" spans="3:14" ht="20.25" x14ac:dyDescent="0.25">
      <c r="C55" s="40" t="s">
        <v>56</v>
      </c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</row>
    <row r="57" spans="3:14" ht="18.75" x14ac:dyDescent="0.25">
      <c r="C57" s="7" t="s">
        <v>13</v>
      </c>
      <c r="G57" s="8"/>
    </row>
  </sheetData>
  <mergeCells count="16">
    <mergeCell ref="C55:N55"/>
    <mergeCell ref="C4:P4"/>
    <mergeCell ref="C6:P6"/>
    <mergeCell ref="C48:N48"/>
    <mergeCell ref="H11:H12"/>
    <mergeCell ref="H13:H16"/>
    <mergeCell ref="H17:H21"/>
    <mergeCell ref="C46:P46"/>
    <mergeCell ref="C47:P47"/>
    <mergeCell ref="H22:H34"/>
    <mergeCell ref="C37:K37"/>
    <mergeCell ref="L37:M37"/>
    <mergeCell ref="C38:K38"/>
    <mergeCell ref="L38:M38"/>
    <mergeCell ref="C45:J45"/>
    <mergeCell ref="C44:N44"/>
  </mergeCells>
  <phoneticPr fontId="0" type="noConversion"/>
  <printOptions horizontalCentered="1"/>
  <pageMargins left="0.39370078740157483" right="0.39370078740157483" top="0.39370078740157483" bottom="0.39370078740157483" header="0.31496062992125984" footer="0.39370078740157483"/>
  <pageSetup paperSize="9" scale="39" orientation="landscape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Yaro</dc:creator>
  <cp:lastModifiedBy>Joanna Jeleniewicz</cp:lastModifiedBy>
  <cp:lastPrinted>2025-09-26T09:49:58Z</cp:lastPrinted>
  <dcterms:created xsi:type="dcterms:W3CDTF">2012-12-21T11:22:38Z</dcterms:created>
  <dcterms:modified xsi:type="dcterms:W3CDTF">2025-10-28T11:24:21Z</dcterms:modified>
</cp:coreProperties>
</file>